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25"/>
  <c r="F24"/>
  <c r="F22"/>
  <c r="F18"/>
  <c r="E17"/>
  <c r="F16"/>
  <c r="E16"/>
  <c r="F8"/>
  <c r="F5"/>
  <c r="F9" l="1"/>
  <c r="F37"/>
  <c r="F28"/>
  <c r="H6" l="1"/>
  <c r="B8"/>
  <c r="B7"/>
  <c r="C9"/>
  <c r="F41"/>
  <c r="D6" l="1"/>
  <c r="H8" s="1"/>
  <c r="D5"/>
</calcChain>
</file>

<file path=xl/sharedStrings.xml><?xml version="1.0" encoding="utf-8"?>
<sst xmlns="http://schemas.openxmlformats.org/spreadsheetml/2006/main" count="72" uniqueCount="61">
  <si>
    <t>сумма</t>
  </si>
  <si>
    <t>содержание, руб.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</si>
  <si>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</si>
  <si>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</si>
  <si>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</si>
  <si>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</si>
  <si>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</si>
  <si>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</si>
  <si>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</si>
  <si>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</si>
  <si>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</si>
  <si>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</si>
  <si>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</si>
  <si>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</si>
  <si>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</si>
  <si>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</si>
  <si>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</si>
  <si>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</si>
  <si>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</si>
  <si>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</si>
  <si>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</si>
  <si>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</si>
  <si>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</si>
  <si>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</si>
  <si>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</si>
  <si>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</si>
  <si>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</si>
  <si>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</si>
  <si>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</si>
  <si>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</si>
  <si>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</si>
  <si>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</si>
  <si>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Накопление на 01.01.2013 г.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</si>
  <si>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</si>
  <si>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</si>
  <si>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</si>
  <si>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</si>
  <si>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</si>
  <si>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</si>
  <si>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</si>
  <si>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</si>
  <si>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</si>
  <si>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</si>
  <si>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</si>
  <si>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</si>
  <si>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</si>
  <si>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</si>
  <si>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</si>
  <si>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</si>
  <si>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</si>
  <si>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</si>
  <si>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</si>
  <si>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</si>
  <si>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</si>
  <si>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</si>
  <si>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</si>
  <si>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</si>
  <si>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</si>
  <si>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</si>
  <si>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Отчет Управляющей организации в выполненных работах по многоквартирному дому по адресу ул. Молодогвардейцев, 24 за 2013 год</t>
  </si>
  <si>
    <t>Тариф за  содержание мест общегопользования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</si>
</sst>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6" workbookViewId="0">
      <selection activeCell="B11" sqref="B11"/>
    </sheetView>
  </sheetViews>
  <sheetFormatPr defaultRowHeight="15"/>
  <cols>
    <col min="1" max="1" width="22" style="2" customWidth="1"/>
    <col min="2" max="3" width="18.42578125" style="10" customWidth="1"/>
    <col min="4" max="4" width="12.7109375" style="10" customWidth="1"/>
    <col min="5" max="5" width="9.28515625" style="10" customWidth="1"/>
    <col min="6" max="6" width="15.85546875" style="10" customWidth="1"/>
    <col min="7" max="7" width="9.42578125" style="2" bestFit="1" customWidth="1"/>
    <col min="8" max="8" width="12.28515625" style="2" customWidth="1"/>
    <col min="9" max="9" width="9.42578125" style="2" bestFit="1" customWidth="1"/>
    <col min="10" max="12" width="9.140625" style="2"/>
    <col min="13" max="13" width="9.140625" style="1"/>
  </cols>
  <sheetData>
    <row r="1" spans="1:8" ht="72.75" customHeight="1">
      <c r="A1" s="32" t="s">
        <v>59</v>
      </c>
      <c r="B1" s="32"/>
      <c r="C1" s="32"/>
      <c r="D1" s="32"/>
      <c r="E1" s="32"/>
      <c r="F1" s="32"/>
      <c r="G1" s="5"/>
      <c r="H1" s="5"/>
    </row>
    <row r="2" spans="1:8" ht="45.75" customHeight="1">
      <c r="A2" s="3" t="s">
        <v>0</v>
      </c>
      <c r="B2" s="7" t="s">
        <v>1</v>
      </c>
      <c r="C2" s="7" t="s">
        <v>29</v>
      </c>
      <c r="D2" s="29" t="s">
        <v>30</v>
      </c>
      <c r="E2" s="29"/>
      <c r="F2" s="11" t="s">
        <v>52</v>
      </c>
      <c r="G2" s="6"/>
      <c r="H2" s="5"/>
    </row>
    <row r="3" spans="1:8" ht="16.5" customHeight="1">
      <c r="A3" s="13" t="s">
        <v>57</v>
      </c>
      <c r="B3" s="12"/>
      <c r="C3" s="12"/>
      <c r="D3" s="16"/>
      <c r="E3" s="17"/>
      <c r="F3" s="12">
        <v>0</v>
      </c>
      <c r="G3" s="6"/>
      <c r="H3" s="5"/>
    </row>
    <row r="4" spans="1:8">
      <c r="A4" s="13" t="s">
        <v>2</v>
      </c>
      <c r="B4" s="12">
        <v>0</v>
      </c>
      <c r="C4" s="12"/>
      <c r="D4" s="29"/>
      <c r="E4" s="29"/>
      <c r="F4" s="12"/>
      <c r="G4" s="5"/>
      <c r="H4" s="5"/>
    </row>
    <row r="5" spans="1:8">
      <c r="A5" s="4" t="s">
        <v>3</v>
      </c>
      <c r="B5" s="8">
        <v>125296.88</v>
      </c>
      <c r="C5" s="8">
        <v>0</v>
      </c>
      <c r="D5" s="30">
        <f>B5+C5</f>
        <v>125296.88</v>
      </c>
      <c r="E5" s="31"/>
      <c r="F5" s="8">
        <f>958.6*1.64*5+958.6*1.74*3</f>
        <v>12864.412</v>
      </c>
    </row>
    <row r="6" spans="1:8">
      <c r="A6" s="4" t="s">
        <v>4</v>
      </c>
      <c r="B6" s="8">
        <v>112300.79</v>
      </c>
      <c r="C6" s="8">
        <v>0</v>
      </c>
      <c r="D6" s="30">
        <f>B6+C6</f>
        <v>112300.79</v>
      </c>
      <c r="E6" s="31"/>
      <c r="F6" s="8">
        <v>11375.72</v>
      </c>
      <c r="H6" s="2">
        <f>F9-7959.2</f>
        <v>3416.5199999999995</v>
      </c>
    </row>
    <row r="7" spans="1:8" ht="30">
      <c r="A7" s="4" t="s">
        <v>5</v>
      </c>
      <c r="B7" s="9">
        <f>B4+B5-B6</f>
        <v>12996.090000000011</v>
      </c>
      <c r="C7" s="8"/>
      <c r="D7" s="16"/>
      <c r="E7" s="17"/>
      <c r="F7" s="9">
        <v>0</v>
      </c>
    </row>
    <row r="8" spans="1:8">
      <c r="A8" s="4" t="s">
        <v>6</v>
      </c>
      <c r="B8" s="9">
        <f>SUM(F16:F29)</f>
        <v>112300.79000000001</v>
      </c>
      <c r="C8" s="8"/>
      <c r="D8" s="16"/>
      <c r="E8" s="17"/>
      <c r="F8" s="9">
        <f>F38+F39</f>
        <v>0</v>
      </c>
      <c r="H8" s="2">
        <f>D6-C9-B8</f>
        <v>0</v>
      </c>
    </row>
    <row r="9" spans="1:8">
      <c r="A9" s="4" t="s">
        <v>33</v>
      </c>
      <c r="B9" s="9"/>
      <c r="C9" s="9">
        <f>C6</f>
        <v>0</v>
      </c>
      <c r="D9" s="16"/>
      <c r="E9" s="17"/>
      <c r="F9" s="9">
        <f>F3+F6-F8</f>
        <v>11375.72</v>
      </c>
    </row>
    <row r="10" spans="1:8" ht="45">
      <c r="A10" s="15" t="s">
        <v>60</v>
      </c>
      <c r="B10" s="9">
        <v>8.94</v>
      </c>
      <c r="C10" s="8"/>
      <c r="D10" s="16"/>
      <c r="E10" s="17"/>
      <c r="F10" s="8"/>
    </row>
    <row r="11" spans="1:8" ht="30">
      <c r="A11" s="4" t="s">
        <v>7</v>
      </c>
      <c r="B11" s="9">
        <v>0</v>
      </c>
      <c r="C11" s="8"/>
      <c r="D11" s="16"/>
      <c r="E11" s="17"/>
      <c r="F11" s="8"/>
    </row>
    <row r="12" spans="1:8">
      <c r="A12" s="38" t="s">
        <v>45</v>
      </c>
      <c r="B12" s="38"/>
      <c r="C12" s="38"/>
      <c r="D12" s="38"/>
      <c r="E12" s="38"/>
      <c r="F12" s="9">
        <v>2188.5</v>
      </c>
    </row>
    <row r="14" spans="1:8" ht="30">
      <c r="A14" s="3" t="s">
        <v>8</v>
      </c>
      <c r="B14" s="33" t="s">
        <v>9</v>
      </c>
      <c r="C14" s="33"/>
      <c r="D14" s="7" t="s">
        <v>10</v>
      </c>
      <c r="E14" s="7" t="s">
        <v>11</v>
      </c>
      <c r="F14" s="7" t="s">
        <v>12</v>
      </c>
    </row>
    <row r="15" spans="1:8" ht="18.75">
      <c r="A15" s="34" t="s">
        <v>13</v>
      </c>
      <c r="B15" s="34"/>
      <c r="C15" s="34"/>
      <c r="D15" s="34"/>
      <c r="E15" s="34"/>
      <c r="F15" s="34"/>
    </row>
    <row r="16" spans="1:8" ht="32.25" customHeight="1">
      <c r="A16" s="4" t="s">
        <v>14</v>
      </c>
      <c r="B16" s="16" t="s">
        <v>34</v>
      </c>
      <c r="C16" s="17"/>
      <c r="D16" s="8" t="s">
        <v>35</v>
      </c>
      <c r="E16" s="8">
        <f>84-E22</f>
        <v>28</v>
      </c>
      <c r="F16" s="8">
        <f>24839.96-F22</f>
        <v>8032.2799999999988</v>
      </c>
    </row>
    <row r="17" spans="1:6" ht="49.5" customHeight="1">
      <c r="A17" s="4" t="s">
        <v>15</v>
      </c>
      <c r="B17" s="16" t="s">
        <v>46</v>
      </c>
      <c r="C17" s="17"/>
      <c r="D17" s="8" t="s">
        <v>36</v>
      </c>
      <c r="E17" s="8">
        <f>2455-E20</f>
        <v>1790.6</v>
      </c>
      <c r="F17" s="14">
        <f>39907.3-F18-F24-F25-F28-489.84</f>
        <v>14286.360000000004</v>
      </c>
    </row>
    <row r="18" spans="1:6" ht="61.5" customHeight="1">
      <c r="A18" s="4" t="s">
        <v>16</v>
      </c>
      <c r="B18" s="16" t="s">
        <v>47</v>
      </c>
      <c r="C18" s="17"/>
      <c r="D18" s="8" t="s">
        <v>37</v>
      </c>
      <c r="E18" s="8"/>
      <c r="F18" s="8">
        <f>F12*0.6*8</f>
        <v>10504.8</v>
      </c>
    </row>
    <row r="19" spans="1:6" ht="30" customHeight="1">
      <c r="A19" s="4" t="s">
        <v>17</v>
      </c>
      <c r="B19" s="16" t="s">
        <v>38</v>
      </c>
      <c r="C19" s="17"/>
      <c r="D19" s="12" t="s">
        <v>36</v>
      </c>
      <c r="E19" s="8"/>
      <c r="F19" s="8">
        <v>11325.49</v>
      </c>
    </row>
    <row r="20" spans="1:6">
      <c r="A20" s="4" t="s">
        <v>18</v>
      </c>
      <c r="B20" s="16" t="s">
        <v>39</v>
      </c>
      <c r="C20" s="17"/>
      <c r="D20" s="12" t="s">
        <v>36</v>
      </c>
      <c r="E20" s="8">
        <v>664.4</v>
      </c>
      <c r="F20" s="8">
        <v>14980.28</v>
      </c>
    </row>
    <row r="21" spans="1:6" ht="30" customHeight="1">
      <c r="A21" s="4" t="s">
        <v>19</v>
      </c>
      <c r="B21" s="16" t="s">
        <v>40</v>
      </c>
      <c r="C21" s="17"/>
      <c r="D21" s="8" t="s">
        <v>37</v>
      </c>
      <c r="E21" s="8"/>
      <c r="F21" s="8">
        <v>4060.49</v>
      </c>
    </row>
    <row r="22" spans="1:6" ht="64.5" customHeight="1">
      <c r="A22" s="4" t="s">
        <v>20</v>
      </c>
      <c r="B22" s="16" t="s">
        <v>53</v>
      </c>
      <c r="C22" s="17"/>
      <c r="D22" s="8" t="s">
        <v>43</v>
      </c>
      <c r="E22" s="8">
        <v>56</v>
      </c>
      <c r="F22" s="8">
        <f>F12*0.96*8</f>
        <v>16807.68</v>
      </c>
    </row>
    <row r="23" spans="1:6" ht="96.75" customHeight="1">
      <c r="A23" s="4" t="s">
        <v>21</v>
      </c>
      <c r="B23" s="16" t="s">
        <v>41</v>
      </c>
      <c r="C23" s="17"/>
      <c r="D23" s="8" t="s">
        <v>37</v>
      </c>
      <c r="E23" s="8"/>
      <c r="F23" s="8">
        <v>14322.91</v>
      </c>
    </row>
    <row r="24" spans="1:6" ht="30">
      <c r="A24" s="4" t="s">
        <v>22</v>
      </c>
      <c r="B24" s="16" t="s">
        <v>48</v>
      </c>
      <c r="C24" s="17"/>
      <c r="D24" s="12" t="s">
        <v>55</v>
      </c>
      <c r="E24" s="8">
        <v>1600</v>
      </c>
      <c r="F24" s="8">
        <f>E24*0.11*8</f>
        <v>1408</v>
      </c>
    </row>
    <row r="25" spans="1:6" ht="69" customHeight="1">
      <c r="A25" s="35" t="s">
        <v>23</v>
      </c>
      <c r="B25" s="16" t="s">
        <v>49</v>
      </c>
      <c r="C25" s="17"/>
      <c r="D25" s="12" t="s">
        <v>37</v>
      </c>
      <c r="E25" s="8"/>
      <c r="F25" s="8">
        <f>1400.64+1400.64+7003.2+525</f>
        <v>10329.48</v>
      </c>
    </row>
    <row r="26" spans="1:6" ht="33.75" customHeight="1">
      <c r="A26" s="36"/>
      <c r="B26" s="16" t="s">
        <v>50</v>
      </c>
      <c r="C26" s="17"/>
      <c r="D26" s="12" t="s">
        <v>37</v>
      </c>
      <c r="E26" s="8"/>
      <c r="F26" s="8">
        <v>1674.2</v>
      </c>
    </row>
    <row r="27" spans="1:6" ht="33.75" customHeight="1">
      <c r="A27" s="36"/>
      <c r="B27" s="16" t="s">
        <v>51</v>
      </c>
      <c r="C27" s="17"/>
      <c r="D27" s="12" t="s">
        <v>35</v>
      </c>
      <c r="E27" s="8">
        <v>4</v>
      </c>
      <c r="F27" s="8">
        <v>1680</v>
      </c>
    </row>
    <row r="28" spans="1:6" ht="33.75" customHeight="1">
      <c r="A28" s="36"/>
      <c r="B28" s="16" t="s">
        <v>42</v>
      </c>
      <c r="C28" s="17"/>
      <c r="D28" s="12" t="s">
        <v>35</v>
      </c>
      <c r="E28" s="8">
        <v>1</v>
      </c>
      <c r="F28" s="8">
        <f>F12*0.11*12</f>
        <v>2888.82</v>
      </c>
    </row>
    <row r="29" spans="1:6" ht="36.75" customHeight="1">
      <c r="A29" s="37"/>
      <c r="B29" s="16" t="s">
        <v>44</v>
      </c>
      <c r="C29" s="17"/>
      <c r="D29" s="12" t="s">
        <v>56</v>
      </c>
      <c r="E29" s="8">
        <v>0</v>
      </c>
      <c r="F29" s="8">
        <v>0</v>
      </c>
    </row>
    <row r="30" spans="1:6" ht="18.75">
      <c r="A30" s="34" t="s">
        <v>24</v>
      </c>
      <c r="B30" s="34"/>
      <c r="C30" s="34"/>
      <c r="D30" s="34"/>
      <c r="E30" s="34"/>
      <c r="F30" s="34"/>
    </row>
    <row r="31" spans="1:6" ht="30">
      <c r="A31" s="25" t="s">
        <v>25</v>
      </c>
      <c r="B31" s="25"/>
      <c r="C31" s="25"/>
      <c r="D31" s="7" t="s">
        <v>10</v>
      </c>
      <c r="E31" s="7" t="s">
        <v>11</v>
      </c>
      <c r="F31" s="7" t="s">
        <v>12</v>
      </c>
    </row>
    <row r="32" spans="1:6">
      <c r="A32" s="20"/>
      <c r="B32" s="21"/>
      <c r="C32" s="22"/>
      <c r="D32" s="8"/>
      <c r="E32" s="8"/>
      <c r="F32" s="8"/>
    </row>
    <row r="33" spans="1:6">
      <c r="A33" s="20"/>
      <c r="B33" s="21"/>
      <c r="C33" s="22"/>
      <c r="D33" s="8"/>
      <c r="E33" s="8"/>
      <c r="F33" s="8"/>
    </row>
    <row r="34" spans="1:6">
      <c r="A34" s="20"/>
      <c r="B34" s="21"/>
      <c r="C34" s="22"/>
      <c r="D34" s="8"/>
      <c r="E34" s="8"/>
      <c r="F34" s="8"/>
    </row>
    <row r="35" spans="1:6" ht="18.75">
      <c r="A35" s="34" t="s">
        <v>26</v>
      </c>
      <c r="B35" s="34"/>
      <c r="C35" s="34"/>
      <c r="D35" s="34"/>
      <c r="E35" s="34"/>
      <c r="F35" s="34"/>
    </row>
    <row r="36" spans="1:6">
      <c r="A36" s="25" t="s">
        <v>27</v>
      </c>
      <c r="B36" s="25"/>
      <c r="C36" s="25"/>
      <c r="D36" s="25"/>
      <c r="E36" s="25"/>
      <c r="F36" s="7" t="s">
        <v>28</v>
      </c>
    </row>
    <row r="37" spans="1:6">
      <c r="A37" s="26" t="s">
        <v>32</v>
      </c>
      <c r="B37" s="27"/>
      <c r="C37" s="27"/>
      <c r="D37" s="27"/>
      <c r="E37" s="28"/>
      <c r="F37" s="9">
        <f>F3</f>
        <v>0</v>
      </c>
    </row>
    <row r="38" spans="1:6">
      <c r="A38" s="23"/>
      <c r="B38" s="23"/>
      <c r="C38" s="23"/>
      <c r="D38" s="23"/>
      <c r="E38" s="23"/>
      <c r="F38" s="8"/>
    </row>
    <row r="39" spans="1:6">
      <c r="A39" s="23"/>
      <c r="B39" s="23"/>
      <c r="C39" s="23"/>
      <c r="D39" s="23"/>
      <c r="E39" s="23"/>
      <c r="F39" s="8"/>
    </row>
    <row r="40" spans="1:6">
      <c r="A40" s="23"/>
      <c r="B40" s="23"/>
      <c r="C40" s="23"/>
      <c r="D40" s="23"/>
      <c r="E40" s="23"/>
      <c r="F40" s="8"/>
    </row>
    <row r="41" spans="1:6">
      <c r="A41" s="24" t="s">
        <v>31</v>
      </c>
      <c r="B41" s="24"/>
      <c r="C41" s="24"/>
      <c r="D41" s="24"/>
      <c r="E41" s="24"/>
      <c r="F41" s="9">
        <f>F6+F37-F38-F39</f>
        <v>11375.72</v>
      </c>
    </row>
    <row r="43" spans="1:6" ht="22.5" customHeight="1">
      <c r="A43" s="19" t="s">
        <v>54</v>
      </c>
      <c r="B43" s="19"/>
      <c r="C43" s="19"/>
      <c r="D43" s="19"/>
      <c r="E43" s="19"/>
      <c r="F43" s="19"/>
    </row>
    <row r="45" spans="1:6">
      <c r="A45" s="18" t="s">
        <v>58</v>
      </c>
      <c r="B45" s="18"/>
      <c r="C45" s="18"/>
      <c r="D45" s="18"/>
      <c r="E45" s="18"/>
      <c r="F45" s="18"/>
    </row>
  </sheetData>
  <mergeCells count="43">
    <mergeCell ref="A30:F30"/>
    <mergeCell ref="A31:C31"/>
    <mergeCell ref="A35:F35"/>
    <mergeCell ref="A12:E12"/>
    <mergeCell ref="B26:C26"/>
    <mergeCell ref="B28:C28"/>
    <mergeCell ref="D6:E6"/>
    <mergeCell ref="D7:E7"/>
    <mergeCell ref="D8:E8"/>
    <mergeCell ref="D10:E10"/>
    <mergeCell ref="D11:E11"/>
    <mergeCell ref="A1:F1"/>
    <mergeCell ref="B14:C14"/>
    <mergeCell ref="A15:F15"/>
    <mergeCell ref="A25:A29"/>
    <mergeCell ref="D2:E2"/>
    <mergeCell ref="D9:E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3:E3"/>
    <mergeCell ref="A45:F45"/>
    <mergeCell ref="A43:F43"/>
    <mergeCell ref="A32:C32"/>
    <mergeCell ref="A33:C33"/>
    <mergeCell ref="A34:C34"/>
    <mergeCell ref="B27:C27"/>
    <mergeCell ref="B29:C29"/>
    <mergeCell ref="A40:E40"/>
    <mergeCell ref="A41:E41"/>
    <mergeCell ref="A36:E36"/>
    <mergeCell ref="A38:E38"/>
    <mergeCell ref="A39:E39"/>
    <mergeCell ref="A37:E37"/>
    <mergeCell ref="D4:E4"/>
    <mergeCell ref="D5:E5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2014-03-27T03:25:09Z</dcterms:modified>
</cp:coreProperties>
</file>